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Area" localSheetId="0">'F6a_EAEPED_COG'!$A$1:$J$171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<sst xmlns="http://schemas.openxmlformats.org/spreadsheetml/2006/main" count="167" uniqueCount="94">
  <si>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</si>
  <si>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</si>
  <si>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</si>
  <si>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</si>
  <si>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</si>
  <si>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</si>
  <si>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</si>
  <si>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</si>
  <si>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</si>
  <si>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</si>
  <si>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</si>
  <si>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</si>
  <si>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</si>
  <si>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</si>
  <si>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</si>
  <si>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</si>
  <si>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</si>
  <si>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</si>
  <si>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</si>
  <si>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</si>
  <si>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</si>
  <si>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</si>
  <si>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</si>
  <si>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</si>
  <si>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</si>
  <si>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</si>
  <si>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</si>
  <si>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</si>
  <si>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</si>
  <si>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</si>
  <si>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</si>
  <si>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</si>
  <si>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</si>
  <si>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</si>
  <si>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</si>
  <si>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</si>
  <si>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</si>
  <si>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</si>
  <si>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</si>
  <si>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</si>
  <si>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</si>
  <si>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</si>
  <si>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</si>
  <si>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</si>
  <si>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</si>
  <si>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</si>
  <si>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</si>
  <si>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</si>
  <si>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</si>
  <si>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</si>
  <si>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</si>
  <si>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</si>
  <si>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</si>
  <si>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</si>
  <si>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</si>
  <si>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</si>
  <si>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</si>
  <si>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</si>
  <si>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</si>
  <si>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</si>
  <si>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</si>
  <si>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</si>
  <si>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</si>
  <si>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</si>
  <si>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</si>
  <si>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</si>
  <si>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</si>
  <si>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</si>
  <si>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</si>
  <si>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</si>
  <si>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</si>
  <si>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</si>
  <si>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</si>
  <si>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</si>
  <si>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</si>
  <si>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</si>
  <si>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</si>
  <si>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</si>
  <si>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</si>
  <si>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</si>
  <si>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</si>
  <si>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</si>
  <si>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</si>
  <si>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</si>
  <si>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</si>
  <si>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</si>
  <si>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</si>
  <si>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COLÓN, QRO. (a)</t>
  </si>
  <si>
    <t>Del 1 de Enero al 30 de Junio de 2023 (b)</t>
  </si>
  <si>
    <t>Bajo protesta de decir verdad declaramos que los Estados Financieros y sus notas, son razonablemente correctos y son responsabilidad del emisor.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</si>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</sst>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9" fillId="0" borderId="16" xfId="0" applyNumberFormat="1" applyFont="1" applyBorder="1" applyAlignment="1">
      <alignment horizontal="right" vertical="center"/>
    </xf>
    <xf numFmtId="164" fontId="39" fillId="0" borderId="15" xfId="0" applyNumberFormat="1" applyFont="1" applyBorder="1" applyAlignment="1">
      <alignment horizontal="right" vertical="center"/>
    </xf>
    <xf numFmtId="164" fontId="39" fillId="0" borderId="17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164" fontId="39" fillId="0" borderId="23" xfId="0" applyNumberFormat="1" applyFont="1" applyBorder="1" applyAlignment="1">
      <alignment horizontal="right" vertical="center"/>
    </xf>
    <xf numFmtId="164" fontId="39" fillId="0" borderId="22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39" fillId="0" borderId="25" xfId="0" applyFont="1" applyBorder="1" applyAlignment="1">
      <alignment horizontal="left"/>
    </xf>
    <xf numFmtId="0" fontId="20" fillId="34" borderId="0" xfId="0" applyFont="1" applyFill="1" applyBorder="1" applyAlignment="1">
      <alignment horizontal="center" vertical="top"/>
    </xf>
    <xf numFmtId="0" fontId="20" fillId="34" borderId="30" xfId="0" applyFont="1" applyFill="1" applyBorder="1" applyAlignment="1">
      <alignment horizontal="center" vertical="top"/>
    </xf>
    <xf numFmtId="0" fontId="40" fillId="0" borderId="0" xfId="0" applyFont="1" applyBorder="1" applyAlignment="1">
      <alignment horizontal="center" vertical="top" wrapText="1"/>
    </xf>
    <xf numFmtId="0" fontId="20" fillId="34" borderId="0" xfId="0" applyFont="1" applyFill="1" applyBorder="1" applyAlignment="1" applyProtection="1">
      <alignment/>
      <protection locked="0"/>
    </xf>
    <xf numFmtId="43" fontId="20" fillId="34" borderId="0" xfId="47" applyFont="1" applyFill="1" applyBorder="1" applyAlignment="1">
      <alignment/>
    </xf>
    <xf numFmtId="0" fontId="21" fillId="34" borderId="30" xfId="0" applyFont="1" applyFill="1" applyBorder="1" applyAlignment="1" applyProtection="1">
      <alignment horizontal="center" vertical="top"/>
      <protection locked="0"/>
    </xf>
    <xf numFmtId="0" fontId="4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0"/>
  <sheetViews>
    <sheetView tabSelected="1" view="pageBreakPreview" zoomScale="60" zoomScalePageLayoutView="0" workbookViewId="0" topLeftCell="A1">
      <pane ySplit="9" topLeftCell="A130" activePane="bottomLeft" state="frozen"/>
      <selection pane="topLeft" activeCell="A1" sqref="A1"/>
      <selection pane="bottomLeft" activeCell="B3" sqref="B3:I3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0" width="3.8515625" style="6" customWidth="1"/>
    <col min="11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323158520</v>
      </c>
      <c r="E10" s="14">
        <f t="shared" si="0"/>
        <v>71620161.53</v>
      </c>
      <c r="F10" s="14">
        <f t="shared" si="0"/>
        <v>394778681.53000003</v>
      </c>
      <c r="G10" s="14">
        <f t="shared" si="0"/>
        <v>200782565.53</v>
      </c>
      <c r="H10" s="14">
        <f t="shared" si="0"/>
        <v>189044879.89</v>
      </c>
      <c r="I10" s="14">
        <f t="shared" si="0"/>
        <v>193996115.99999997</v>
      </c>
    </row>
    <row r="11" spans="2:9" ht="12.75">
      <c r="B11" s="3" t="s">
        <v>12</v>
      </c>
      <c r="C11" s="9"/>
      <c r="D11" s="15">
        <f aca="true" t="shared" si="1" ref="D11:I11">SUM(D12:D18)</f>
        <v>149795233.36</v>
      </c>
      <c r="E11" s="15">
        <f t="shared" si="1"/>
        <v>101039.48</v>
      </c>
      <c r="F11" s="15">
        <f t="shared" si="1"/>
        <v>149896272.84</v>
      </c>
      <c r="G11" s="15">
        <f t="shared" si="1"/>
        <v>64306010.44</v>
      </c>
      <c r="H11" s="15">
        <f t="shared" si="1"/>
        <v>64306010.44</v>
      </c>
      <c r="I11" s="15">
        <f t="shared" si="1"/>
        <v>85590262.39999999</v>
      </c>
    </row>
    <row r="12" spans="2:9" ht="12.75">
      <c r="B12" s="13" t="s">
        <v>13</v>
      </c>
      <c r="C12" s="11"/>
      <c r="D12" s="15">
        <v>74987316</v>
      </c>
      <c r="E12" s="16">
        <v>0</v>
      </c>
      <c r="F12" s="16">
        <f>D12+E12</f>
        <v>74987316</v>
      </c>
      <c r="G12" s="16">
        <v>41611809.94</v>
      </c>
      <c r="H12" s="16">
        <v>41611809.94</v>
      </c>
      <c r="I12" s="16">
        <f>F12-G12</f>
        <v>33375506.060000002</v>
      </c>
    </row>
    <row r="13" spans="2:9" ht="12.75">
      <c r="B13" s="13" t="s">
        <v>14</v>
      </c>
      <c r="C13" s="11"/>
      <c r="D13" s="15">
        <v>15240000</v>
      </c>
      <c r="E13" s="16">
        <v>0</v>
      </c>
      <c r="F13" s="16">
        <f aca="true" t="shared" si="2" ref="F13:F18">D13+E13</f>
        <v>15240000</v>
      </c>
      <c r="G13" s="16">
        <v>8463858.71</v>
      </c>
      <c r="H13" s="16">
        <v>8463858.71</v>
      </c>
      <c r="I13" s="16">
        <f aca="true" t="shared" si="3" ref="I13:I18">F13-G13</f>
        <v>6776141.289999999</v>
      </c>
    </row>
    <row r="14" spans="2:9" ht="12.75">
      <c r="B14" s="13" t="s">
        <v>15</v>
      </c>
      <c r="C14" s="11"/>
      <c r="D14" s="15">
        <v>36420000</v>
      </c>
      <c r="E14" s="16">
        <v>0</v>
      </c>
      <c r="F14" s="16">
        <f t="shared" si="2"/>
        <v>36420000</v>
      </c>
      <c r="G14" s="16">
        <v>3569627.66</v>
      </c>
      <c r="H14" s="16">
        <v>3569627.66</v>
      </c>
      <c r="I14" s="16">
        <f t="shared" si="3"/>
        <v>32850372.34</v>
      </c>
    </row>
    <row r="15" spans="2:9" ht="12.75">
      <c r="B15" s="13" t="s">
        <v>16</v>
      </c>
      <c r="C15" s="11"/>
      <c r="D15" s="15">
        <v>1500000</v>
      </c>
      <c r="E15" s="16">
        <v>101039.48</v>
      </c>
      <c r="F15" s="16">
        <f t="shared" si="2"/>
        <v>1601039.48</v>
      </c>
      <c r="G15" s="16">
        <v>1063109.9</v>
      </c>
      <c r="H15" s="16">
        <v>1063109.9</v>
      </c>
      <c r="I15" s="16">
        <f t="shared" si="3"/>
        <v>537929.5800000001</v>
      </c>
    </row>
    <row r="16" spans="2:9" ht="12.75">
      <c r="B16" s="13" t="s">
        <v>17</v>
      </c>
      <c r="C16" s="11"/>
      <c r="D16" s="15">
        <v>21527917.36</v>
      </c>
      <c r="E16" s="16">
        <v>0</v>
      </c>
      <c r="F16" s="16">
        <f t="shared" si="2"/>
        <v>21527917.36</v>
      </c>
      <c r="G16" s="16">
        <v>9597604.23</v>
      </c>
      <c r="H16" s="16">
        <v>9597604.23</v>
      </c>
      <c r="I16" s="16">
        <f t="shared" si="3"/>
        <v>11930313.129999999</v>
      </c>
    </row>
    <row r="17" spans="2:9" ht="12.75">
      <c r="B17" s="13" t="s">
        <v>18</v>
      </c>
      <c r="C17" s="11"/>
      <c r="D17" s="15">
        <v>120000</v>
      </c>
      <c r="E17" s="16">
        <v>0</v>
      </c>
      <c r="F17" s="16">
        <f t="shared" si="2"/>
        <v>120000</v>
      </c>
      <c r="G17" s="16">
        <v>0</v>
      </c>
      <c r="H17" s="16">
        <v>0</v>
      </c>
      <c r="I17" s="16">
        <f t="shared" si="3"/>
        <v>120000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56886458.160000004</v>
      </c>
      <c r="E19" s="15">
        <f t="shared" si="4"/>
        <v>5507100.189999999</v>
      </c>
      <c r="F19" s="15">
        <f t="shared" si="4"/>
        <v>62393558.349999994</v>
      </c>
      <c r="G19" s="15">
        <f t="shared" si="4"/>
        <v>48438891.33</v>
      </c>
      <c r="H19" s="15">
        <f t="shared" si="4"/>
        <v>38591058.29</v>
      </c>
      <c r="I19" s="15">
        <f t="shared" si="4"/>
        <v>13954667.020000005</v>
      </c>
    </row>
    <row r="20" spans="2:9" ht="12.75">
      <c r="B20" s="13" t="s">
        <v>21</v>
      </c>
      <c r="C20" s="11"/>
      <c r="D20" s="15">
        <v>3491231.56</v>
      </c>
      <c r="E20" s="16">
        <v>3413561.09</v>
      </c>
      <c r="F20" s="15">
        <f aca="true" t="shared" si="5" ref="F20:F28">D20+E20</f>
        <v>6904792.65</v>
      </c>
      <c r="G20" s="16">
        <v>4500985.6</v>
      </c>
      <c r="H20" s="16">
        <v>4379421.41</v>
      </c>
      <c r="I20" s="16">
        <f>F20-G20</f>
        <v>2403807.0500000007</v>
      </c>
    </row>
    <row r="21" spans="2:9" ht="12.75">
      <c r="B21" s="13" t="s">
        <v>22</v>
      </c>
      <c r="C21" s="11"/>
      <c r="D21" s="15">
        <v>1628487.64</v>
      </c>
      <c r="E21" s="16">
        <v>1118847.05</v>
      </c>
      <c r="F21" s="15">
        <f t="shared" si="5"/>
        <v>2747334.69</v>
      </c>
      <c r="G21" s="16">
        <v>933091.82</v>
      </c>
      <c r="H21" s="16">
        <v>744950.88</v>
      </c>
      <c r="I21" s="16">
        <f aca="true" t="shared" si="6" ref="I21:I83">F21-G21</f>
        <v>1814242.87</v>
      </c>
    </row>
    <row r="22" spans="2:9" ht="12.75">
      <c r="B22" s="13" t="s">
        <v>23</v>
      </c>
      <c r="C22" s="11"/>
      <c r="D22" s="15">
        <v>164000</v>
      </c>
      <c r="E22" s="16">
        <v>-150000</v>
      </c>
      <c r="F22" s="15">
        <f t="shared" si="5"/>
        <v>14000</v>
      </c>
      <c r="G22" s="16">
        <v>0</v>
      </c>
      <c r="H22" s="16">
        <v>0</v>
      </c>
      <c r="I22" s="16">
        <f t="shared" si="6"/>
        <v>14000</v>
      </c>
    </row>
    <row r="23" spans="2:9" ht="12.75">
      <c r="B23" s="13" t="s">
        <v>24</v>
      </c>
      <c r="C23" s="11"/>
      <c r="D23" s="15">
        <v>33648198.96</v>
      </c>
      <c r="E23" s="16">
        <v>2465947.64</v>
      </c>
      <c r="F23" s="15">
        <f t="shared" si="5"/>
        <v>36114146.6</v>
      </c>
      <c r="G23" s="16">
        <v>33645209.12</v>
      </c>
      <c r="H23" s="16">
        <v>26474634.82</v>
      </c>
      <c r="I23" s="16">
        <f t="shared" si="6"/>
        <v>2468937.480000004</v>
      </c>
    </row>
    <row r="24" spans="2:9" ht="12.75">
      <c r="B24" s="13" t="s">
        <v>25</v>
      </c>
      <c r="C24" s="11"/>
      <c r="D24" s="15">
        <v>248000</v>
      </c>
      <c r="E24" s="16">
        <v>357000</v>
      </c>
      <c r="F24" s="15">
        <f t="shared" si="5"/>
        <v>605000</v>
      </c>
      <c r="G24" s="16">
        <v>305389.92</v>
      </c>
      <c r="H24" s="16">
        <v>305389.92</v>
      </c>
      <c r="I24" s="16">
        <f t="shared" si="6"/>
        <v>299610.08</v>
      </c>
    </row>
    <row r="25" spans="2:9" ht="12.75">
      <c r="B25" s="13" t="s">
        <v>26</v>
      </c>
      <c r="C25" s="11"/>
      <c r="D25" s="15">
        <v>10096000</v>
      </c>
      <c r="E25" s="16">
        <v>-1954308.31</v>
      </c>
      <c r="F25" s="15">
        <f t="shared" si="5"/>
        <v>8141691.6899999995</v>
      </c>
      <c r="G25" s="16">
        <v>4552920.72</v>
      </c>
      <c r="H25" s="16">
        <v>3611576.18</v>
      </c>
      <c r="I25" s="16">
        <f t="shared" si="6"/>
        <v>3588770.9699999997</v>
      </c>
    </row>
    <row r="26" spans="2:9" ht="12.75">
      <c r="B26" s="13" t="s">
        <v>27</v>
      </c>
      <c r="C26" s="11"/>
      <c r="D26" s="15">
        <v>3181340</v>
      </c>
      <c r="E26" s="16">
        <v>938329.37</v>
      </c>
      <c r="F26" s="15">
        <f t="shared" si="5"/>
        <v>4119669.37</v>
      </c>
      <c r="G26" s="16">
        <v>1254696.89</v>
      </c>
      <c r="H26" s="16">
        <v>638957</v>
      </c>
      <c r="I26" s="16">
        <f t="shared" si="6"/>
        <v>2864972.4800000004</v>
      </c>
    </row>
    <row r="27" spans="2:9" ht="12.75">
      <c r="B27" s="13" t="s">
        <v>28</v>
      </c>
      <c r="C27" s="11"/>
      <c r="D27" s="15">
        <v>50000</v>
      </c>
      <c r="E27" s="16">
        <v>0</v>
      </c>
      <c r="F27" s="15">
        <f t="shared" si="5"/>
        <v>50000</v>
      </c>
      <c r="G27" s="16">
        <v>0</v>
      </c>
      <c r="H27" s="16">
        <v>0</v>
      </c>
      <c r="I27" s="16">
        <f t="shared" si="6"/>
        <v>50000</v>
      </c>
    </row>
    <row r="28" spans="2:9" ht="12.75">
      <c r="B28" s="13" t="s">
        <v>29</v>
      </c>
      <c r="C28" s="11"/>
      <c r="D28" s="15">
        <v>4379200</v>
      </c>
      <c r="E28" s="16">
        <v>-682276.65</v>
      </c>
      <c r="F28" s="15">
        <f t="shared" si="5"/>
        <v>3696923.35</v>
      </c>
      <c r="G28" s="16">
        <v>3246597.26</v>
      </c>
      <c r="H28" s="16">
        <v>2436128.08</v>
      </c>
      <c r="I28" s="16">
        <f t="shared" si="6"/>
        <v>450326.0900000003</v>
      </c>
    </row>
    <row r="29" spans="2:9" ht="12.75">
      <c r="B29" s="3" t="s">
        <v>30</v>
      </c>
      <c r="C29" s="9"/>
      <c r="D29" s="15">
        <f aca="true" t="shared" si="7" ref="D29:I29">SUM(D30:D38)</f>
        <v>73111496.39999999</v>
      </c>
      <c r="E29" s="15">
        <f t="shared" si="7"/>
        <v>27154131.240000002</v>
      </c>
      <c r="F29" s="15">
        <f t="shared" si="7"/>
        <v>100265627.64</v>
      </c>
      <c r="G29" s="15">
        <f t="shared" si="7"/>
        <v>53222466.61</v>
      </c>
      <c r="H29" s="15">
        <f t="shared" si="7"/>
        <v>51858896.57</v>
      </c>
      <c r="I29" s="15">
        <f t="shared" si="7"/>
        <v>47043161.03</v>
      </c>
    </row>
    <row r="30" spans="2:9" ht="12.75">
      <c r="B30" s="13" t="s">
        <v>31</v>
      </c>
      <c r="C30" s="11"/>
      <c r="D30" s="15">
        <v>10691544</v>
      </c>
      <c r="E30" s="16">
        <v>3110312.73</v>
      </c>
      <c r="F30" s="15">
        <f aca="true" t="shared" si="8" ref="F30:F38">D30+E30</f>
        <v>13801856.73</v>
      </c>
      <c r="G30" s="16">
        <v>8820402.01</v>
      </c>
      <c r="H30" s="16">
        <v>8741787.01</v>
      </c>
      <c r="I30" s="16">
        <f t="shared" si="6"/>
        <v>4981454.720000001</v>
      </c>
    </row>
    <row r="31" spans="2:9" ht="12.75">
      <c r="B31" s="13" t="s">
        <v>32</v>
      </c>
      <c r="C31" s="11"/>
      <c r="D31" s="15">
        <v>8425320</v>
      </c>
      <c r="E31" s="16">
        <v>-2378358.18</v>
      </c>
      <c r="F31" s="15">
        <f t="shared" si="8"/>
        <v>6046961.82</v>
      </c>
      <c r="G31" s="16">
        <v>3021527.75</v>
      </c>
      <c r="H31" s="16">
        <v>2802120.54</v>
      </c>
      <c r="I31" s="16">
        <f t="shared" si="6"/>
        <v>3025434.0700000003</v>
      </c>
    </row>
    <row r="32" spans="2:9" ht="12.75">
      <c r="B32" s="13" t="s">
        <v>33</v>
      </c>
      <c r="C32" s="11"/>
      <c r="D32" s="15">
        <v>12403724.96</v>
      </c>
      <c r="E32" s="16">
        <v>-357428.29</v>
      </c>
      <c r="F32" s="15">
        <f t="shared" si="8"/>
        <v>12046296.670000002</v>
      </c>
      <c r="G32" s="16">
        <v>5688361.56</v>
      </c>
      <c r="H32" s="16">
        <v>5606861.56</v>
      </c>
      <c r="I32" s="16">
        <f t="shared" si="6"/>
        <v>6357935.110000002</v>
      </c>
    </row>
    <row r="33" spans="2:9" ht="12.75">
      <c r="B33" s="13" t="s">
        <v>34</v>
      </c>
      <c r="C33" s="11"/>
      <c r="D33" s="15">
        <v>1156000</v>
      </c>
      <c r="E33" s="16">
        <v>119675.84</v>
      </c>
      <c r="F33" s="15">
        <f t="shared" si="8"/>
        <v>1275675.84</v>
      </c>
      <c r="G33" s="16">
        <v>1122589.25</v>
      </c>
      <c r="H33" s="16">
        <v>1122589.25</v>
      </c>
      <c r="I33" s="16">
        <f t="shared" si="6"/>
        <v>153086.59000000008</v>
      </c>
    </row>
    <row r="34" spans="2:9" ht="12.75">
      <c r="B34" s="13" t="s">
        <v>35</v>
      </c>
      <c r="C34" s="11"/>
      <c r="D34" s="15">
        <v>7388066</v>
      </c>
      <c r="E34" s="16">
        <v>-734824.44</v>
      </c>
      <c r="F34" s="15">
        <f t="shared" si="8"/>
        <v>6653241.5600000005</v>
      </c>
      <c r="G34" s="16">
        <v>5299335.94</v>
      </c>
      <c r="H34" s="16">
        <v>4880500.44</v>
      </c>
      <c r="I34" s="16">
        <f t="shared" si="6"/>
        <v>1353905.62</v>
      </c>
    </row>
    <row r="35" spans="2:9" ht="12.75">
      <c r="B35" s="13" t="s">
        <v>36</v>
      </c>
      <c r="C35" s="11"/>
      <c r="D35" s="15">
        <v>402000</v>
      </c>
      <c r="E35" s="16">
        <v>1197410</v>
      </c>
      <c r="F35" s="15">
        <f t="shared" si="8"/>
        <v>1599410</v>
      </c>
      <c r="G35" s="16">
        <v>716614.31</v>
      </c>
      <c r="H35" s="16">
        <v>524607.84</v>
      </c>
      <c r="I35" s="16">
        <f t="shared" si="6"/>
        <v>882795.69</v>
      </c>
    </row>
    <row r="36" spans="2:9" ht="12.75">
      <c r="B36" s="13" t="s">
        <v>37</v>
      </c>
      <c r="C36" s="11"/>
      <c r="D36" s="15">
        <v>1248000.12</v>
      </c>
      <c r="E36" s="16">
        <v>-282428</v>
      </c>
      <c r="F36" s="15">
        <f t="shared" si="8"/>
        <v>965572.1200000001</v>
      </c>
      <c r="G36" s="16">
        <v>707154.3</v>
      </c>
      <c r="H36" s="16">
        <v>707154.3</v>
      </c>
      <c r="I36" s="16">
        <f t="shared" si="6"/>
        <v>258417.82000000007</v>
      </c>
    </row>
    <row r="37" spans="2:9" ht="12.75">
      <c r="B37" s="13" t="s">
        <v>38</v>
      </c>
      <c r="C37" s="11"/>
      <c r="D37" s="15">
        <v>22152611.88</v>
      </c>
      <c r="E37" s="16">
        <v>25379180.6</v>
      </c>
      <c r="F37" s="15">
        <f t="shared" si="8"/>
        <v>47531792.480000004</v>
      </c>
      <c r="G37" s="16">
        <v>22450692.84</v>
      </c>
      <c r="H37" s="16">
        <v>22077486.98</v>
      </c>
      <c r="I37" s="16">
        <f t="shared" si="6"/>
        <v>25081099.640000004</v>
      </c>
    </row>
    <row r="38" spans="2:9" ht="12.75">
      <c r="B38" s="13" t="s">
        <v>39</v>
      </c>
      <c r="C38" s="11"/>
      <c r="D38" s="15">
        <v>9244229.44</v>
      </c>
      <c r="E38" s="16">
        <v>1100590.98</v>
      </c>
      <c r="F38" s="15">
        <f t="shared" si="8"/>
        <v>10344820.42</v>
      </c>
      <c r="G38" s="16">
        <v>5395788.65</v>
      </c>
      <c r="H38" s="16">
        <v>5395788.65</v>
      </c>
      <c r="I38" s="16">
        <f t="shared" si="6"/>
        <v>4949031.77</v>
      </c>
    </row>
    <row r="39" spans="2:9" ht="25.5" customHeight="1">
      <c r="B39" s="26" t="s">
        <v>40</v>
      </c>
      <c r="C39" s="27"/>
      <c r="D39" s="15">
        <f aca="true" t="shared" si="9" ref="D39:I39">SUM(D40:D48)</f>
        <v>34285480.08</v>
      </c>
      <c r="E39" s="15">
        <f t="shared" si="9"/>
        <v>24372317.45</v>
      </c>
      <c r="F39" s="15">
        <f>SUM(F40:F48)</f>
        <v>58657797.53</v>
      </c>
      <c r="G39" s="15">
        <f t="shared" si="9"/>
        <v>20523524.52</v>
      </c>
      <c r="H39" s="15">
        <f t="shared" si="9"/>
        <v>20016291.48</v>
      </c>
      <c r="I39" s="15">
        <f t="shared" si="9"/>
        <v>38134273.01</v>
      </c>
    </row>
    <row r="40" spans="2:9" ht="12.75">
      <c r="B40" s="13" t="s">
        <v>41</v>
      </c>
      <c r="C40" s="11"/>
      <c r="D40" s="15">
        <v>17900000</v>
      </c>
      <c r="E40" s="16">
        <v>1116097.27</v>
      </c>
      <c r="F40" s="15">
        <f>D40+E40</f>
        <v>19016097.27</v>
      </c>
      <c r="G40" s="16">
        <v>10066097.23</v>
      </c>
      <c r="H40" s="16">
        <v>10066097.23</v>
      </c>
      <c r="I40" s="16">
        <f t="shared" si="6"/>
        <v>8950000.04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685480</v>
      </c>
      <c r="E43" s="16">
        <v>23256220.18</v>
      </c>
      <c r="F43" s="15">
        <f t="shared" si="10"/>
        <v>23941700.18</v>
      </c>
      <c r="G43" s="16">
        <v>2942633.04</v>
      </c>
      <c r="H43" s="16">
        <v>2435400</v>
      </c>
      <c r="I43" s="16">
        <f t="shared" si="6"/>
        <v>20999067.14</v>
      </c>
    </row>
    <row r="44" spans="2:9" ht="12.75">
      <c r="B44" s="13" t="s">
        <v>45</v>
      </c>
      <c r="C44" s="11"/>
      <c r="D44" s="15">
        <v>15700000.08</v>
      </c>
      <c r="E44" s="16">
        <v>0</v>
      </c>
      <c r="F44" s="15">
        <f t="shared" si="10"/>
        <v>15700000.08</v>
      </c>
      <c r="G44" s="16">
        <v>7514794.25</v>
      </c>
      <c r="H44" s="16">
        <v>7514794.25</v>
      </c>
      <c r="I44" s="16">
        <f t="shared" si="6"/>
        <v>8185205.83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7579852</v>
      </c>
      <c r="E49" s="15">
        <f t="shared" si="11"/>
        <v>3542290.21</v>
      </c>
      <c r="F49" s="15">
        <f t="shared" si="11"/>
        <v>11122142.209999999</v>
      </c>
      <c r="G49" s="15">
        <f t="shared" si="11"/>
        <v>8401485.76</v>
      </c>
      <c r="H49" s="15">
        <f t="shared" si="11"/>
        <v>8382436.24</v>
      </c>
      <c r="I49" s="15">
        <f t="shared" si="11"/>
        <v>2720656.45</v>
      </c>
    </row>
    <row r="50" spans="2:9" ht="12.75">
      <c r="B50" s="13" t="s">
        <v>51</v>
      </c>
      <c r="C50" s="11"/>
      <c r="D50" s="15">
        <v>2876468</v>
      </c>
      <c r="E50" s="16">
        <v>-1812049.35</v>
      </c>
      <c r="F50" s="15">
        <f t="shared" si="10"/>
        <v>1064418.65</v>
      </c>
      <c r="G50" s="16">
        <v>769016.57</v>
      </c>
      <c r="H50" s="16">
        <v>769016.57</v>
      </c>
      <c r="I50" s="16">
        <f t="shared" si="6"/>
        <v>295402.07999999996</v>
      </c>
    </row>
    <row r="51" spans="2:9" ht="12.75">
      <c r="B51" s="13" t="s">
        <v>52</v>
      </c>
      <c r="C51" s="11"/>
      <c r="D51" s="15">
        <v>318600</v>
      </c>
      <c r="E51" s="16">
        <v>-230596.76</v>
      </c>
      <c r="F51" s="15">
        <f t="shared" si="10"/>
        <v>88003.23999999999</v>
      </c>
      <c r="G51" s="16">
        <v>39939.8</v>
      </c>
      <c r="H51" s="16">
        <v>39939.8</v>
      </c>
      <c r="I51" s="16">
        <f t="shared" si="6"/>
        <v>48063.43999999999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2001000</v>
      </c>
      <c r="E53" s="16">
        <v>6536635</v>
      </c>
      <c r="F53" s="15">
        <f t="shared" si="10"/>
        <v>8537635</v>
      </c>
      <c r="G53" s="16">
        <v>7091492.21</v>
      </c>
      <c r="H53" s="16">
        <v>7091492.21</v>
      </c>
      <c r="I53" s="16">
        <f t="shared" si="6"/>
        <v>1446142.79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464000</v>
      </c>
      <c r="E55" s="16">
        <v>-338084.88</v>
      </c>
      <c r="F55" s="15">
        <f t="shared" si="10"/>
        <v>125915.12</v>
      </c>
      <c r="G55" s="16">
        <v>0</v>
      </c>
      <c r="H55" s="16">
        <v>0</v>
      </c>
      <c r="I55" s="16">
        <f t="shared" si="6"/>
        <v>125915.12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>
        <v>1250000</v>
      </c>
      <c r="E57" s="16">
        <v>-1170513.8</v>
      </c>
      <c r="F57" s="15">
        <f t="shared" si="10"/>
        <v>79486.19999999995</v>
      </c>
      <c r="G57" s="16">
        <v>0</v>
      </c>
      <c r="H57" s="16">
        <v>0</v>
      </c>
      <c r="I57" s="16">
        <f t="shared" si="6"/>
        <v>79486.19999999995</v>
      </c>
    </row>
    <row r="58" spans="2:9" ht="12.75">
      <c r="B58" s="13" t="s">
        <v>59</v>
      </c>
      <c r="C58" s="11"/>
      <c r="D58" s="15">
        <v>669784</v>
      </c>
      <c r="E58" s="16">
        <v>556900</v>
      </c>
      <c r="F58" s="15">
        <f t="shared" si="10"/>
        <v>1226684</v>
      </c>
      <c r="G58" s="16">
        <v>501037.18</v>
      </c>
      <c r="H58" s="16">
        <v>481987.66</v>
      </c>
      <c r="I58" s="16">
        <f t="shared" si="6"/>
        <v>725646.8200000001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4942463.609999999</v>
      </c>
      <c r="F59" s="15">
        <f>SUM(F60:F62)</f>
        <v>4942463.609999999</v>
      </c>
      <c r="G59" s="15">
        <f>SUM(G60:G62)</f>
        <v>82076.81</v>
      </c>
      <c r="H59" s="15">
        <f>SUM(H60:H62)</f>
        <v>82076.81</v>
      </c>
      <c r="I59" s="16">
        <f t="shared" si="6"/>
        <v>4860386.8</v>
      </c>
    </row>
    <row r="60" spans="2:9" ht="12.75">
      <c r="B60" s="13" t="s">
        <v>61</v>
      </c>
      <c r="C60" s="11"/>
      <c r="D60" s="15">
        <v>0</v>
      </c>
      <c r="E60" s="16">
        <v>4860386.8</v>
      </c>
      <c r="F60" s="15">
        <f t="shared" si="10"/>
        <v>4860386.8</v>
      </c>
      <c r="G60" s="16">
        <v>0</v>
      </c>
      <c r="H60" s="16">
        <v>0</v>
      </c>
      <c r="I60" s="16">
        <f t="shared" si="6"/>
        <v>4860386.8</v>
      </c>
    </row>
    <row r="61" spans="2:9" ht="12.75">
      <c r="B61" s="13" t="s">
        <v>62</v>
      </c>
      <c r="C61" s="11"/>
      <c r="D61" s="15">
        <v>0</v>
      </c>
      <c r="E61" s="16">
        <v>82076.81</v>
      </c>
      <c r="F61" s="15">
        <f t="shared" si="10"/>
        <v>82076.81</v>
      </c>
      <c r="G61" s="16">
        <v>82076.81</v>
      </c>
      <c r="H61" s="16">
        <v>82076.81</v>
      </c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1500000</v>
      </c>
      <c r="E76" s="15">
        <f>SUM(E77:E83)</f>
        <v>6000819.35</v>
      </c>
      <c r="F76" s="15">
        <f>SUM(F77:F83)</f>
        <v>7500819.35</v>
      </c>
      <c r="G76" s="15">
        <f>SUM(G77:G83)</f>
        <v>5808110.06</v>
      </c>
      <c r="H76" s="15">
        <f>SUM(H77:H83)</f>
        <v>5808110.06</v>
      </c>
      <c r="I76" s="16">
        <f t="shared" si="6"/>
        <v>1692709.29</v>
      </c>
    </row>
    <row r="77" spans="2:9" ht="12.75">
      <c r="B77" s="13" t="s">
        <v>78</v>
      </c>
      <c r="C77" s="11"/>
      <c r="D77" s="15">
        <v>0</v>
      </c>
      <c r="E77" s="16">
        <v>601515.42</v>
      </c>
      <c r="F77" s="15">
        <f t="shared" si="10"/>
        <v>601515.42</v>
      </c>
      <c r="G77" s="16">
        <v>0</v>
      </c>
      <c r="H77" s="16">
        <v>0</v>
      </c>
      <c r="I77" s="16">
        <f t="shared" si="6"/>
        <v>601515.42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1500000</v>
      </c>
      <c r="E83" s="16">
        <v>5399303.93</v>
      </c>
      <c r="F83" s="15">
        <f t="shared" si="10"/>
        <v>6899303.93</v>
      </c>
      <c r="G83" s="16">
        <v>5808110.06</v>
      </c>
      <c r="H83" s="16">
        <v>5808110.06</v>
      </c>
      <c r="I83" s="16">
        <f t="shared" si="6"/>
        <v>1091193.87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96902909</v>
      </c>
      <c r="E85" s="21">
        <f>E86+E104+E94+E114+E124+E134+E138+E147+E151</f>
        <v>38049007.370000005</v>
      </c>
      <c r="F85" s="21">
        <f t="shared" si="12"/>
        <v>134951916.37</v>
      </c>
      <c r="G85" s="21">
        <f>G86+G104+G94+G114+G124+G134+G138+G147+G151</f>
        <v>44725848.35</v>
      </c>
      <c r="H85" s="21">
        <f>H86+H104+H94+H114+H124+H134+H138+H147+H151</f>
        <v>44564821.199999996</v>
      </c>
      <c r="I85" s="21">
        <f t="shared" si="12"/>
        <v>90226068.02000001</v>
      </c>
    </row>
    <row r="86" spans="2:9" ht="12.75">
      <c r="B86" s="3" t="s">
        <v>12</v>
      </c>
      <c r="C86" s="9"/>
      <c r="D86" s="15">
        <f>SUM(D87:D93)</f>
        <v>28546122.13</v>
      </c>
      <c r="E86" s="15">
        <f>SUM(E87:E93)</f>
        <v>0</v>
      </c>
      <c r="F86" s="15">
        <f>SUM(F87:F93)</f>
        <v>28546122.13</v>
      </c>
      <c r="G86" s="15">
        <f>SUM(G87:G93)</f>
        <v>10248885.989999998</v>
      </c>
      <c r="H86" s="15">
        <f>SUM(H87:H93)</f>
        <v>10248885.989999998</v>
      </c>
      <c r="I86" s="16">
        <f aca="true" t="shared" si="13" ref="I86:I149">F86-G86</f>
        <v>18297236.14</v>
      </c>
    </row>
    <row r="87" spans="2:9" ht="12.75">
      <c r="B87" s="13" t="s">
        <v>13</v>
      </c>
      <c r="C87" s="11"/>
      <c r="D87" s="15">
        <v>18606522</v>
      </c>
      <c r="E87" s="16">
        <v>-230000</v>
      </c>
      <c r="F87" s="15">
        <f aca="true" t="shared" si="14" ref="F87:F103">D87+E87</f>
        <v>18376522</v>
      </c>
      <c r="G87" s="16">
        <v>8399489.44</v>
      </c>
      <c r="H87" s="16">
        <v>8399489.44</v>
      </c>
      <c r="I87" s="16">
        <f t="shared" si="13"/>
        <v>9977032.56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6432800.09</v>
      </c>
      <c r="E89" s="16">
        <v>230000</v>
      </c>
      <c r="F89" s="15">
        <f t="shared" si="14"/>
        <v>6662800.09</v>
      </c>
      <c r="G89" s="16">
        <v>735561.18</v>
      </c>
      <c r="H89" s="16">
        <v>735561.18</v>
      </c>
      <c r="I89" s="16">
        <f t="shared" si="13"/>
        <v>5927238.91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3506800.04</v>
      </c>
      <c r="E91" s="16">
        <v>0</v>
      </c>
      <c r="F91" s="15">
        <f t="shared" si="14"/>
        <v>3506800.04</v>
      </c>
      <c r="G91" s="16">
        <v>1113835.37</v>
      </c>
      <c r="H91" s="16">
        <v>1113835.37</v>
      </c>
      <c r="I91" s="16">
        <f t="shared" si="13"/>
        <v>2392964.67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2958072.44</v>
      </c>
      <c r="E94" s="15">
        <f>SUM(E95:E103)</f>
        <v>3443886.1100000003</v>
      </c>
      <c r="F94" s="15">
        <f>SUM(F95:F103)</f>
        <v>6401958.550000001</v>
      </c>
      <c r="G94" s="15">
        <f>SUM(G95:G103)</f>
        <v>5568278.760000001</v>
      </c>
      <c r="H94" s="15">
        <f>SUM(H95:H103)</f>
        <v>5407251.61</v>
      </c>
      <c r="I94" s="16">
        <f t="shared" si="13"/>
        <v>833679.79</v>
      </c>
    </row>
    <row r="95" spans="2:9" ht="12.75">
      <c r="B95" s="13" t="s">
        <v>21</v>
      </c>
      <c r="C95" s="11"/>
      <c r="D95" s="15">
        <v>0</v>
      </c>
      <c r="E95" s="16">
        <v>279780.4</v>
      </c>
      <c r="F95" s="15">
        <f t="shared" si="14"/>
        <v>279780.4</v>
      </c>
      <c r="G95" s="16">
        <v>279780.4</v>
      </c>
      <c r="H95" s="16">
        <v>279780.4</v>
      </c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22469.2</v>
      </c>
      <c r="F98" s="15">
        <f t="shared" si="14"/>
        <v>22469.2</v>
      </c>
      <c r="G98" s="16">
        <v>22469.2</v>
      </c>
      <c r="H98" s="16">
        <v>22469.2</v>
      </c>
      <c r="I98" s="16">
        <f t="shared" si="13"/>
        <v>0</v>
      </c>
    </row>
    <row r="99" spans="2:9" ht="12.75">
      <c r="B99" s="13" t="s">
        <v>25</v>
      </c>
      <c r="C99" s="11"/>
      <c r="D99" s="15">
        <v>0</v>
      </c>
      <c r="E99" s="16">
        <v>0</v>
      </c>
      <c r="F99" s="15">
        <f t="shared" si="14"/>
        <v>0</v>
      </c>
      <c r="G99" s="16">
        <v>0</v>
      </c>
      <c r="H99" s="16">
        <v>0</v>
      </c>
      <c r="I99" s="16">
        <f t="shared" si="13"/>
        <v>0</v>
      </c>
    </row>
    <row r="100" spans="2:9" ht="12.75">
      <c r="B100" s="13" t="s">
        <v>26</v>
      </c>
      <c r="C100" s="11"/>
      <c r="D100" s="15">
        <v>1958072.44</v>
      </c>
      <c r="E100" s="16">
        <v>260000.01</v>
      </c>
      <c r="F100" s="15">
        <f t="shared" si="14"/>
        <v>2218072.45</v>
      </c>
      <c r="G100" s="16">
        <v>2085304.38</v>
      </c>
      <c r="H100" s="16">
        <v>1924277.23</v>
      </c>
      <c r="I100" s="16">
        <f t="shared" si="13"/>
        <v>132768.0700000003</v>
      </c>
    </row>
    <row r="101" spans="2:9" ht="12.75">
      <c r="B101" s="13" t="s">
        <v>27</v>
      </c>
      <c r="C101" s="11"/>
      <c r="D101" s="15">
        <v>1000000</v>
      </c>
      <c r="E101" s="16">
        <v>2416626.5</v>
      </c>
      <c r="F101" s="15">
        <f t="shared" si="14"/>
        <v>3416626.5</v>
      </c>
      <c r="G101" s="16">
        <v>2716626.5</v>
      </c>
      <c r="H101" s="16">
        <v>2716626.5</v>
      </c>
      <c r="I101" s="16">
        <f t="shared" si="13"/>
        <v>700000</v>
      </c>
    </row>
    <row r="102" spans="2:9" ht="12.75">
      <c r="B102" s="13" t="s">
        <v>28</v>
      </c>
      <c r="C102" s="11"/>
      <c r="D102" s="15">
        <v>0</v>
      </c>
      <c r="E102" s="16">
        <v>465010</v>
      </c>
      <c r="F102" s="15">
        <f t="shared" si="14"/>
        <v>465010</v>
      </c>
      <c r="G102" s="16">
        <v>464098.28</v>
      </c>
      <c r="H102" s="16">
        <v>464098.28</v>
      </c>
      <c r="I102" s="16">
        <f t="shared" si="13"/>
        <v>911.7199999999721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16443479.56</v>
      </c>
      <c r="E104" s="15">
        <f>SUM(E105:E113)</f>
        <v>440295.86</v>
      </c>
      <c r="F104" s="15">
        <f>SUM(F105:F113)</f>
        <v>16883775.42</v>
      </c>
      <c r="G104" s="15">
        <f>SUM(G105:G113)</f>
        <v>1321274.39</v>
      </c>
      <c r="H104" s="15">
        <f>SUM(H105:H113)</f>
        <v>1321274.39</v>
      </c>
      <c r="I104" s="16">
        <f t="shared" si="13"/>
        <v>15562501.030000001</v>
      </c>
    </row>
    <row r="105" spans="2:9" ht="12.75">
      <c r="B105" s="13" t="s">
        <v>31</v>
      </c>
      <c r="C105" s="11"/>
      <c r="D105" s="15">
        <v>13943479.56</v>
      </c>
      <c r="E105" s="16">
        <v>0</v>
      </c>
      <c r="F105" s="16">
        <f>D105+E105</f>
        <v>13943479.56</v>
      </c>
      <c r="G105" s="16">
        <v>1149359.17</v>
      </c>
      <c r="H105" s="16">
        <v>1149359.17</v>
      </c>
      <c r="I105" s="16">
        <f t="shared" si="13"/>
        <v>12794120.39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2500000</v>
      </c>
      <c r="E107" s="16">
        <v>438247</v>
      </c>
      <c r="F107" s="16">
        <f t="shared" si="15"/>
        <v>2938247</v>
      </c>
      <c r="G107" s="16">
        <v>171915.22</v>
      </c>
      <c r="H107" s="16">
        <v>171915.22</v>
      </c>
      <c r="I107" s="16">
        <f t="shared" si="13"/>
        <v>2766331.78</v>
      </c>
    </row>
    <row r="108" spans="2:9" ht="12.75">
      <c r="B108" s="13" t="s">
        <v>34</v>
      </c>
      <c r="C108" s="11"/>
      <c r="D108" s="15">
        <v>0</v>
      </c>
      <c r="E108" s="16">
        <v>2048.86</v>
      </c>
      <c r="F108" s="16">
        <f t="shared" si="15"/>
        <v>2048.86</v>
      </c>
      <c r="G108" s="16">
        <v>0</v>
      </c>
      <c r="H108" s="16">
        <v>0</v>
      </c>
      <c r="I108" s="16">
        <f t="shared" si="13"/>
        <v>2048.86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2300000</v>
      </c>
      <c r="E124" s="15">
        <f>SUM(E125:E133)</f>
        <v>10785614.959999999</v>
      </c>
      <c r="F124" s="15">
        <f>SUM(F125:F133)</f>
        <v>13085614.96</v>
      </c>
      <c r="G124" s="15">
        <f>SUM(G125:G133)</f>
        <v>11510208.959999999</v>
      </c>
      <c r="H124" s="15">
        <f>SUM(H125:H133)</f>
        <v>11510208.959999999</v>
      </c>
      <c r="I124" s="16">
        <f t="shared" si="13"/>
        <v>1575406.0000000019</v>
      </c>
    </row>
    <row r="125" spans="2:9" ht="12.75">
      <c r="B125" s="13" t="s">
        <v>51</v>
      </c>
      <c r="C125" s="11"/>
      <c r="D125" s="15">
        <v>0</v>
      </c>
      <c r="E125" s="16">
        <v>2135685.28</v>
      </c>
      <c r="F125" s="16">
        <f>D125+E125</f>
        <v>2135685.28</v>
      </c>
      <c r="G125" s="16">
        <v>2135685.28</v>
      </c>
      <c r="H125" s="16">
        <v>2135685.28</v>
      </c>
      <c r="I125" s="16">
        <f t="shared" si="13"/>
        <v>0</v>
      </c>
    </row>
    <row r="126" spans="2:9" ht="12.75">
      <c r="B126" s="13" t="s">
        <v>52</v>
      </c>
      <c r="C126" s="11"/>
      <c r="D126" s="15">
        <v>0</v>
      </c>
      <c r="E126" s="16">
        <v>1101300.52</v>
      </c>
      <c r="F126" s="16">
        <f aca="true" t="shared" si="17" ref="F126:F133">D126+E126</f>
        <v>1101300.52</v>
      </c>
      <c r="G126" s="16">
        <v>1101300.52</v>
      </c>
      <c r="H126" s="16">
        <v>1101300.52</v>
      </c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1300000</v>
      </c>
      <c r="E128" s="16">
        <v>7520793.8</v>
      </c>
      <c r="F128" s="16">
        <f t="shared" si="17"/>
        <v>8820793.8</v>
      </c>
      <c r="G128" s="16">
        <v>7520793.8</v>
      </c>
      <c r="H128" s="16">
        <v>7520793.8</v>
      </c>
      <c r="I128" s="16">
        <f t="shared" si="13"/>
        <v>1300000.000000001</v>
      </c>
    </row>
    <row r="129" spans="2:9" ht="12.75">
      <c r="B129" s="13" t="s">
        <v>55</v>
      </c>
      <c r="C129" s="11"/>
      <c r="D129" s="15">
        <v>1000000</v>
      </c>
      <c r="E129" s="16">
        <v>0</v>
      </c>
      <c r="F129" s="16">
        <f t="shared" si="17"/>
        <v>1000000</v>
      </c>
      <c r="G129" s="16">
        <v>724594</v>
      </c>
      <c r="H129" s="16">
        <v>724594</v>
      </c>
      <c r="I129" s="16">
        <f t="shared" si="13"/>
        <v>275406</v>
      </c>
    </row>
    <row r="130" spans="2:9" ht="12.75">
      <c r="B130" s="13" t="s">
        <v>56</v>
      </c>
      <c r="C130" s="11"/>
      <c r="D130" s="15">
        <v>0</v>
      </c>
      <c r="E130" s="16">
        <v>27835.36</v>
      </c>
      <c r="F130" s="16">
        <f t="shared" si="17"/>
        <v>27835.36</v>
      </c>
      <c r="G130" s="16">
        <v>27835.36</v>
      </c>
      <c r="H130" s="16">
        <v>27835.36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35729606</v>
      </c>
      <c r="E134" s="15">
        <f>SUM(E135:E137)</f>
        <v>9555744.310000002</v>
      </c>
      <c r="F134" s="15">
        <f>SUM(F135:F137)</f>
        <v>45285350.31</v>
      </c>
      <c r="G134" s="15">
        <f>SUM(G135:G137)</f>
        <v>0</v>
      </c>
      <c r="H134" s="15">
        <f>SUM(H135:H137)</f>
        <v>0</v>
      </c>
      <c r="I134" s="16">
        <f t="shared" si="13"/>
        <v>45285350.31</v>
      </c>
    </row>
    <row r="135" spans="2:9" ht="12.75">
      <c r="B135" s="13" t="s">
        <v>61</v>
      </c>
      <c r="C135" s="11"/>
      <c r="D135" s="15">
        <v>0</v>
      </c>
      <c r="E135" s="16">
        <v>45285350.31</v>
      </c>
      <c r="F135" s="16">
        <f>D135+E135</f>
        <v>45285350.31</v>
      </c>
      <c r="G135" s="16">
        <v>0</v>
      </c>
      <c r="H135" s="16">
        <v>0</v>
      </c>
      <c r="I135" s="16">
        <f t="shared" si="13"/>
        <v>45285350.31</v>
      </c>
    </row>
    <row r="136" spans="2:9" ht="12.75">
      <c r="B136" s="13" t="s">
        <v>62</v>
      </c>
      <c r="C136" s="11"/>
      <c r="D136" s="15">
        <v>35729606</v>
      </c>
      <c r="E136" s="16">
        <v>-35729606</v>
      </c>
      <c r="F136" s="16">
        <f>D136+E136</f>
        <v>0</v>
      </c>
      <c r="G136" s="16">
        <v>0</v>
      </c>
      <c r="H136" s="16">
        <v>0</v>
      </c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10925628.870000001</v>
      </c>
      <c r="E151" s="15">
        <f>SUM(E152:E158)</f>
        <v>13823466.13</v>
      </c>
      <c r="F151" s="15">
        <f>SUM(F152:F158)</f>
        <v>24749095</v>
      </c>
      <c r="G151" s="15">
        <f>SUM(G152:G158)</f>
        <v>16077200.25</v>
      </c>
      <c r="H151" s="15">
        <f>SUM(H152:H158)</f>
        <v>16077200.25</v>
      </c>
      <c r="I151" s="16">
        <f t="shared" si="19"/>
        <v>8671894.75</v>
      </c>
    </row>
    <row r="152" spans="2:9" ht="12.75">
      <c r="B152" s="13" t="s">
        <v>78</v>
      </c>
      <c r="C152" s="11"/>
      <c r="D152" s="15">
        <v>9312000</v>
      </c>
      <c r="E152" s="16">
        <v>1173408.37</v>
      </c>
      <c r="F152" s="16">
        <f>D152+E152</f>
        <v>10485408.370000001</v>
      </c>
      <c r="G152" s="16">
        <v>3155960.52</v>
      </c>
      <c r="H152" s="16">
        <v>3155960.52</v>
      </c>
      <c r="I152" s="16">
        <f t="shared" si="19"/>
        <v>7329447.8500000015</v>
      </c>
    </row>
    <row r="153" spans="2:9" ht="12.75">
      <c r="B153" s="13" t="s">
        <v>79</v>
      </c>
      <c r="C153" s="11"/>
      <c r="D153" s="15">
        <v>1613628.87</v>
      </c>
      <c r="E153" s="16">
        <v>161883.95</v>
      </c>
      <c r="F153" s="16">
        <f aca="true" t="shared" si="20" ref="F153:F158">D153+E153</f>
        <v>1775512.82</v>
      </c>
      <c r="G153" s="16">
        <v>433140.92</v>
      </c>
      <c r="H153" s="16">
        <v>433140.92</v>
      </c>
      <c r="I153" s="16">
        <f t="shared" si="19"/>
        <v>1342371.9000000001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0</v>
      </c>
      <c r="E158" s="16">
        <v>12488173.81</v>
      </c>
      <c r="F158" s="16">
        <f t="shared" si="20"/>
        <v>12488173.81</v>
      </c>
      <c r="G158" s="16">
        <v>12488098.81</v>
      </c>
      <c r="H158" s="16">
        <v>12488098.81</v>
      </c>
      <c r="I158" s="16">
        <f t="shared" si="19"/>
        <v>75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420061429</v>
      </c>
      <c r="E160" s="14">
        <f t="shared" si="21"/>
        <v>109669168.9</v>
      </c>
      <c r="F160" s="14">
        <f t="shared" si="21"/>
        <v>529730597.90000004</v>
      </c>
      <c r="G160" s="14">
        <f t="shared" si="21"/>
        <v>245508413.88</v>
      </c>
      <c r="H160" s="14">
        <f t="shared" si="21"/>
        <v>233609701.08999997</v>
      </c>
      <c r="I160" s="14">
        <f t="shared" si="21"/>
        <v>284222184.02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2" spans="2:8" ht="12.75">
      <c r="B162" s="43" t="s">
        <v>89</v>
      </c>
      <c r="C162" s="43"/>
      <c r="D162" s="43"/>
      <c r="E162" s="43"/>
      <c r="F162" s="43"/>
      <c r="G162" s="43"/>
      <c r="H162" s="43"/>
    </row>
    <row r="168" spans="3:9" ht="15">
      <c r="C168" s="44"/>
      <c r="G168" s="47"/>
      <c r="H168" s="48"/>
      <c r="I168"/>
    </row>
    <row r="169" spans="3:9" ht="12.75">
      <c r="C169" s="45" t="s">
        <v>90</v>
      </c>
      <c r="G169" s="49" t="s">
        <v>92</v>
      </c>
      <c r="H169" s="49"/>
      <c r="I169" s="49"/>
    </row>
    <row r="170" spans="3:9" ht="15">
      <c r="C170" s="46" t="s">
        <v>91</v>
      </c>
      <c r="G170" s="50" t="s">
        <v>93</v>
      </c>
      <c r="H170" s="50"/>
      <c r="I170" s="51"/>
    </row>
  </sheetData>
  <sheetProtection/>
  <mergeCells count="15">
    <mergeCell ref="B162:H162"/>
    <mergeCell ref="G169:I169"/>
    <mergeCell ref="G170:I170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2023-07-19T20:11:37Z</cp:lastPrinted>
  <dcterms:created xsi:type="dcterms:W3CDTF">2016-10-11T20:25:15Z</dcterms:created>
  <dcterms:modified xsi:type="dcterms:W3CDTF">2023-07-19T20:12:25Z</dcterms:modified>
  <cp:category/>
  <cp:version/>
  <cp:contentType/>
  <cp:contentStatus/>
</cp:coreProperties>
</file>